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<sst xmlns="http://schemas.openxmlformats.org/spreadsheetml/2006/main" count="131" uniqueCount="73">
  <si>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</si>
  <si>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</si>
  <si>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</si>
  <si>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</si>
  <si>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</si>
  <si>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</si>
  <si>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</si>
  <si>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</si>
  <si>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</si>
  <si>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</si>
  <si>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</si>
  <si>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</si>
  <si>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</si>
  <si>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</si>
  <si>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Калинина</t>
  </si>
  <si>
    <t>01.10.2012 г.</t>
  </si>
  <si>
    <t xml:space="preserve">Ремонт жилья </t>
  </si>
  <si>
    <t>Узлы учета</t>
  </si>
  <si>
    <t>Капремонт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</si>
  <si>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</si>
  <si>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</si>
  <si>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</si>
  <si>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</si>
  <si>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</si>
  <si>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</si>
  <si>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</si>
  <si>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</si>
  <si>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</si>
  <si>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</si>
  <si>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</si>
  <si>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</si>
  <si>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</si>
  <si>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</si>
  <si>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</si>
  <si>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</si>
  <si>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</si>
  <si>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</si>
  <si>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</si>
  <si>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</si>
  <si>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</si>
  <si>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</si>
  <si>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</si>
  <si>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Июль 2015 г.</t>
  </si>
  <si>
    <t>Вид работ</t>
  </si>
  <si>
    <t>Место проведения работ</t>
  </si>
  <si>
    <t>Сумма</t>
  </si>
  <si>
    <t>Подготовка к опрессовке внутренней системы ЦО: смена трубопровода ф 25 мм</t>
  </si>
  <si>
    <t>Калинина, 99</t>
  </si>
  <si>
    <t>ИТОГО</t>
  </si>
  <si>
    <t>Октябрь 2015 г.</t>
  </si>
  <si>
    <t>Смена трубопровода ЦО ф 25 мм</t>
  </si>
  <si>
    <t>кв. 3</t>
  </si>
  <si>
    <t>Декабрь 2015 г.</t>
  </si>
  <si>
    <t>Ремонт 3-х этажного подъезда</t>
  </si>
  <si>
    <t>Подъезд № 1</t>
  </si>
  <si>
    <t>Смена трубопровода ЦО ф 20 мм</t>
  </si>
  <si>
    <t>кв. 12</t>
  </si>
  <si>
    <t>ВСЕГО</t>
  </si>
  <si>
    <t>Апрель 2015 г.</t>
  </si>
  <si>
    <t>Закрытие отопительного периода: слив воды из системы</t>
  </si>
  <si>
    <t>Опрессовка внутренней системы ЦО</t>
  </si>
  <si>
    <t>Установка информационных табличек</t>
  </si>
  <si>
    <t>Август 2015 г.</t>
  </si>
  <si>
    <t>Смена трубопровода ЦО ф 20,25 мм (п/сушитель)</t>
  </si>
  <si>
    <t>кв. 33</t>
  </si>
  <si>
    <t>Сентябрь 2015 г.</t>
  </si>
  <si>
    <t>Слив воды из системы ЦО</t>
  </si>
  <si>
    <t>Подготовка к запуску системы ЦО: промывка системы</t>
  </si>
  <si>
    <t>Ноябрь 2015 г.</t>
  </si>
  <si>
    <t>Ликвидация воздушных пробок в стояках</t>
  </si>
  <si>
    <t>кв. 16,20,24,4,8,12</t>
  </si>
  <si>
    <t>Наименование работ</t>
  </si>
  <si>
    <t>Стоимость работ,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</si>
</sst>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9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7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9" fillId="7" borderId="1" xfId="0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16">
          <cell r="E916">
            <v>1803.61</v>
          </cell>
          <cell r="F916">
            <v>-33676.67</v>
          </cell>
          <cell r="G916">
            <v>64649.21</v>
          </cell>
          <cell r="H916">
            <v>62970.90000000001</v>
          </cell>
          <cell r="I916">
            <v>68304.82</v>
          </cell>
          <cell r="J916">
            <v>-39010.59</v>
          </cell>
          <cell r="K916">
            <v>3481.9199999999837</v>
          </cell>
        </row>
        <row r="917"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E918">
            <v>498.95</v>
          </cell>
          <cell r="F918">
            <v>1065.74</v>
          </cell>
          <cell r="G918">
            <v>0</v>
          </cell>
          <cell r="H918">
            <v>498.95</v>
          </cell>
          <cell r="I918">
            <v>0</v>
          </cell>
          <cell r="J918">
            <v>1564.69</v>
          </cell>
          <cell r="K918">
            <v>0</v>
          </cell>
        </row>
        <row r="919"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3">
          <cell r="E923">
            <v>170.04</v>
          </cell>
          <cell r="F923">
            <v>-25454.63</v>
          </cell>
          <cell r="G923">
            <v>19845.239999999998</v>
          </cell>
          <cell r="H923">
            <v>18868.799999999996</v>
          </cell>
          <cell r="I923">
            <v>35704.47</v>
          </cell>
          <cell r="J923">
            <v>-42290.3</v>
          </cell>
          <cell r="K923">
            <v>1146.4800000000032</v>
          </cell>
        </row>
        <row r="924">
          <cell r="E924">
            <v>86.05</v>
          </cell>
          <cell r="F924">
            <v>-86.05</v>
          </cell>
          <cell r="G924">
            <v>25998.57</v>
          </cell>
          <cell r="H924">
            <v>24718.96</v>
          </cell>
          <cell r="I924">
            <v>25998.57</v>
          </cell>
          <cell r="J924">
            <v>-1365.6599999999999</v>
          </cell>
          <cell r="K924">
            <v>1365.6599999999999</v>
          </cell>
        </row>
        <row r="925">
          <cell r="E925">
            <v>-104.76</v>
          </cell>
          <cell r="F925">
            <v>-18461.13</v>
          </cell>
          <cell r="G925">
            <v>9706.1</v>
          </cell>
          <cell r="H925">
            <v>9228.390000000001</v>
          </cell>
          <cell r="I925">
            <v>0</v>
          </cell>
          <cell r="J925">
            <v>-9232.74</v>
          </cell>
          <cell r="K925">
            <v>372.9499999999989</v>
          </cell>
        </row>
        <row r="926"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E927">
            <v>5.39</v>
          </cell>
          <cell r="F927">
            <v>327.77</v>
          </cell>
          <cell r="G927">
            <v>1594.5600000000004</v>
          </cell>
          <cell r="H927">
            <v>1516.08</v>
          </cell>
          <cell r="I927">
            <v>0</v>
          </cell>
          <cell r="J927">
            <v>1843.85</v>
          </cell>
          <cell r="K927">
            <v>83.87000000000057</v>
          </cell>
        </row>
        <row r="928">
          <cell r="E928">
            <v>0.12</v>
          </cell>
          <cell r="F928">
            <v>116.8</v>
          </cell>
          <cell r="G928">
            <v>51.95999999999999</v>
          </cell>
          <cell r="H928">
            <v>49.39</v>
          </cell>
          <cell r="I928">
            <v>0</v>
          </cell>
          <cell r="J928">
            <v>166.19</v>
          </cell>
          <cell r="K928">
            <v>2.6899999999999835</v>
          </cell>
        </row>
        <row r="929">
          <cell r="E929">
            <v>37.87</v>
          </cell>
          <cell r="F929">
            <v>-37.87</v>
          </cell>
          <cell r="G929">
            <v>11404.599999999997</v>
          </cell>
          <cell r="H929">
            <v>10843.369999999999</v>
          </cell>
          <cell r="I929">
            <v>11404.599999999997</v>
          </cell>
          <cell r="J929">
            <v>-599.0999999999985</v>
          </cell>
          <cell r="K929">
            <v>599.0999999999985</v>
          </cell>
        </row>
        <row r="930">
          <cell r="E930">
            <v>35.6</v>
          </cell>
          <cell r="F930">
            <v>-2434.67</v>
          </cell>
          <cell r="G930">
            <v>10745.919999999998</v>
          </cell>
          <cell r="H930">
            <v>10217.15</v>
          </cell>
          <cell r="I930">
            <v>10253.32832</v>
          </cell>
          <cell r="J930">
            <v>-2470.848320000001</v>
          </cell>
          <cell r="K930">
            <v>564.369999999999</v>
          </cell>
        </row>
        <row r="931">
          <cell r="E931">
            <v>4.59</v>
          </cell>
          <cell r="F931">
            <v>-11330.16</v>
          </cell>
          <cell r="G931">
            <v>1421.2400000000002</v>
          </cell>
          <cell r="H931">
            <v>1351.27</v>
          </cell>
          <cell r="I931">
            <v>0</v>
          </cell>
          <cell r="J931">
            <v>-9978.89</v>
          </cell>
          <cell r="K931">
            <v>74.56000000000017</v>
          </cell>
        </row>
        <row r="933">
          <cell r="E933">
            <v>1208.87</v>
          </cell>
          <cell r="F933">
            <v>-1118.88</v>
          </cell>
          <cell r="G933">
            <v>43331.549999999996</v>
          </cell>
          <cell r="H933">
            <v>42206.64</v>
          </cell>
          <cell r="I933">
            <v>43331.549999999996</v>
          </cell>
          <cell r="J933">
            <v>-2243.7899999999936</v>
          </cell>
          <cell r="K933">
            <v>2333.779999999999</v>
          </cell>
        </row>
        <row r="934"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E936">
            <v>391.69</v>
          </cell>
          <cell r="F936">
            <v>0</v>
          </cell>
          <cell r="G936">
            <v>14039.180000000002</v>
          </cell>
          <cell r="H936">
            <v>13674.74</v>
          </cell>
          <cell r="I936">
            <v>13674.74</v>
          </cell>
          <cell r="J936">
            <v>0</v>
          </cell>
          <cell r="K936">
            <v>756.1300000000028</v>
          </cell>
        </row>
        <row r="937">
          <cell r="E937">
            <v>866.01</v>
          </cell>
          <cell r="F937">
            <v>-866.01</v>
          </cell>
          <cell r="G937">
            <v>32931.51000000001</v>
          </cell>
          <cell r="H937">
            <v>32028.19</v>
          </cell>
          <cell r="I937">
            <v>32931.51000000001</v>
          </cell>
          <cell r="J937">
            <v>-1769.330000000009</v>
          </cell>
          <cell r="K937">
            <v>1769.3300000000127</v>
          </cell>
        </row>
        <row r="938">
          <cell r="E938">
            <v>1208.87</v>
          </cell>
          <cell r="F938">
            <v>-1208.87</v>
          </cell>
          <cell r="G938">
            <v>43331.549999999996</v>
          </cell>
          <cell r="H938">
            <v>42206.64</v>
          </cell>
          <cell r="I938">
            <v>43331.549999999996</v>
          </cell>
          <cell r="J938">
            <v>-2333.779999999999</v>
          </cell>
          <cell r="K938">
            <v>2333.779999999999</v>
          </cell>
        </row>
        <row r="939">
          <cell r="E939">
            <v>851.01</v>
          </cell>
          <cell r="F939">
            <v>-851.01</v>
          </cell>
          <cell r="G939">
            <v>32064.98000000001</v>
          </cell>
          <cell r="H939">
            <v>31189.009999999995</v>
          </cell>
          <cell r="I939">
            <v>32064.98000000001</v>
          </cell>
          <cell r="J939">
            <v>-1726.9800000000141</v>
          </cell>
          <cell r="K939">
            <v>1726.9800000000178</v>
          </cell>
        </row>
        <row r="940"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K31" sqref="K31"/>
    </sheetView>
  </sheetViews>
  <sheetFormatPr defaultColWidth="12.57421875" defaultRowHeight="12.75"/>
  <cols>
    <col min="1" max="1" width="8.421875" style="0" customWidth="1"/>
    <col min="2" max="2" width="20.7109375" style="0" customWidth="1"/>
    <col min="3" max="3" width="6.140625" style="0" customWidth="1"/>
    <col min="4" max="4" width="31.140625" style="0" customWidth="1"/>
    <col min="5" max="5" width="19.00390625" style="0" customWidth="1"/>
    <col min="6" max="6" width="18.00390625" style="0" customWidth="1"/>
    <col min="7" max="7" width="18.28125" style="0" customWidth="1"/>
    <col min="8" max="8" width="18.57421875" style="0" customWidth="1"/>
    <col min="9" max="9" width="23.7109375" style="0" customWidth="1"/>
    <col min="10" max="10" width="15.28125" style="0" customWidth="1"/>
    <col min="11" max="11" width="20.8515625" style="0" customWidth="1"/>
    <col min="12" max="12" width="19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8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29</v>
      </c>
      <c r="B5" s="10" t="s">
        <v>14</v>
      </c>
      <c r="C5" s="10">
        <v>99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свод'!E916</f>
        <v>1803.61</v>
      </c>
      <c r="F6" s="14">
        <f>'[1]Лицевые счета домов свод'!F916</f>
        <v>-33676.67</v>
      </c>
      <c r="G6" s="14">
        <f>'[1]Лицевые счета домов свод'!G916</f>
        <v>64649.21</v>
      </c>
      <c r="H6" s="14">
        <f>'[1]Лицевые счета домов свод'!H916</f>
        <v>62970.90000000001</v>
      </c>
      <c r="I6" s="14">
        <f>'[1]Лицевые счета домов свод'!I916</f>
        <v>68304.82</v>
      </c>
      <c r="J6" s="14">
        <f>'[1]Лицевые счета домов свод'!J916</f>
        <v>-39010.59</v>
      </c>
      <c r="K6" s="14">
        <f>'[1]Лицевые счета домов свод'!K916</f>
        <v>3481.9199999999837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свод'!E917</f>
        <v>0</v>
      </c>
      <c r="F7" s="14">
        <f>'[1]Лицевые счета домов свод'!F917</f>
        <v>0</v>
      </c>
      <c r="G7" s="14">
        <f>'[1]Лицевые счета домов свод'!G917</f>
        <v>0</v>
      </c>
      <c r="H7" s="14">
        <f>'[1]Лицевые счета домов свод'!H917</f>
        <v>0</v>
      </c>
      <c r="I7" s="14">
        <f>'[1]Лицевые счета домов свод'!I917</f>
        <v>0</v>
      </c>
      <c r="J7" s="14">
        <f>'[1]Лицевые счета домов свод'!J917</f>
        <v>0</v>
      </c>
      <c r="K7" s="14">
        <f>'[1]Лицевые счета домов свод'!K917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свод'!E918</f>
        <v>498.95</v>
      </c>
      <c r="F8" s="14">
        <f>'[1]Лицевые счета домов свод'!F918</f>
        <v>1065.74</v>
      </c>
      <c r="G8" s="14">
        <f>'[1]Лицевые счета домов свод'!G918</f>
        <v>0</v>
      </c>
      <c r="H8" s="14">
        <f>'[1]Лицевые счета домов свод'!H918</f>
        <v>498.95</v>
      </c>
      <c r="I8" s="14">
        <f>'[1]Лицевые счета домов свод'!I918</f>
        <v>0</v>
      </c>
      <c r="J8" s="14">
        <f>'[1]Лицевые счета домов свод'!J918</f>
        <v>1564.69</v>
      </c>
      <c r="K8" s="14">
        <f>'[1]Лицевые счета домов свод'!K918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свод'!E919</f>
        <v>0</v>
      </c>
      <c r="F9" s="14">
        <f>'[1]Лицевые счета домов свод'!F919</f>
        <v>0</v>
      </c>
      <c r="G9" s="14">
        <f>'[1]Лицевые счета домов свод'!G919</f>
        <v>0</v>
      </c>
      <c r="H9" s="14">
        <f>'[1]Лицевые счета домов свод'!H919</f>
        <v>0</v>
      </c>
      <c r="I9" s="14">
        <f>'[1]Лицевые счета домов свод'!I919</f>
        <v>0</v>
      </c>
      <c r="J9" s="14">
        <f>'[1]Лицевые счета домов свод'!J919</f>
        <v>0</v>
      </c>
      <c r="K9" s="14">
        <f>'[1]Лицевые счета домов свод'!K919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свод'!E920</f>
        <v>0</v>
      </c>
      <c r="F10" s="14">
        <f>'[1]Лицевые счета домов свод'!F920</f>
        <v>0</v>
      </c>
      <c r="G10" s="14">
        <f>'[1]Лицевые счета домов свод'!G920</f>
        <v>0</v>
      </c>
      <c r="H10" s="14">
        <f>'[1]Лицевые счета домов свод'!H920</f>
        <v>0</v>
      </c>
      <c r="I10" s="14">
        <f>'[1]Лицевые счета домов свод'!I920</f>
        <v>0</v>
      </c>
      <c r="J10" s="14">
        <f>'[1]Лицевые счета домов свод'!J920</f>
        <v>0</v>
      </c>
      <c r="K10" s="14">
        <f>'[1]Лицевые счета домов свод'!K920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свод'!E921</f>
        <v>0</v>
      </c>
      <c r="F11" s="14">
        <f>'[1]Лицевые счета домов свод'!F921</f>
        <v>0</v>
      </c>
      <c r="G11" s="14">
        <f>'[1]Лицевые счета домов свод'!G921</f>
        <v>0</v>
      </c>
      <c r="H11" s="14">
        <f>'[1]Лицевые счета домов свод'!H921</f>
        <v>0</v>
      </c>
      <c r="I11" s="14">
        <f>'[1]Лицевые счета домов свод'!I921</f>
        <v>0</v>
      </c>
      <c r="J11" s="14">
        <f>'[1]Лицевые счета домов свод'!J921</f>
        <v>0</v>
      </c>
      <c r="K11" s="14">
        <f>'[1]Лицевые счета домов свод'!K921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SUM(E5:E11)</f>
        <v>2302.56</v>
      </c>
      <c r="F12" s="5">
        <f>SUM(F5:F11)</f>
        <v>-32610.929999999997</v>
      </c>
      <c r="G12" s="5">
        <f>SUM(G5:G11)</f>
        <v>64649.21</v>
      </c>
      <c r="H12" s="5">
        <f>SUM(H5:H11)</f>
        <v>63469.850000000006</v>
      </c>
      <c r="I12" s="5">
        <f>SUM(I5:I11)</f>
        <v>68304.82</v>
      </c>
      <c r="J12" s="5">
        <f>SUM(J5:J11)</f>
        <v>-37445.899999999994</v>
      </c>
      <c r="K12" s="5">
        <f>SUM(K5:K11)</f>
        <v>3481.9199999999837</v>
      </c>
      <c r="L12" s="16"/>
    </row>
    <row r="13" spans="1:12" ht="22.5" customHeight="1">
      <c r="A13" s="13"/>
      <c r="B13" s="13"/>
      <c r="C13" s="13"/>
      <c r="D13" s="17" t="s">
        <v>23</v>
      </c>
      <c r="E13" s="14">
        <f>'[1]Лицевые счета домов свод'!E923</f>
        <v>170.04</v>
      </c>
      <c r="F13" s="14">
        <f>'[1]Лицевые счета домов свод'!F923</f>
        <v>-25454.63</v>
      </c>
      <c r="G13" s="14">
        <f>'[1]Лицевые счета домов свод'!G923</f>
        <v>19845.239999999998</v>
      </c>
      <c r="H13" s="14">
        <f>'[1]Лицевые счета домов свод'!H923</f>
        <v>18868.799999999996</v>
      </c>
      <c r="I13" s="14">
        <f>'[1]Лицевые счета домов свод'!I923</f>
        <v>35704.47</v>
      </c>
      <c r="J13" s="14">
        <f>'[1]Лицевые счета домов свод'!J923</f>
        <v>-42290.3</v>
      </c>
      <c r="K13" s="14">
        <f>'[1]Лицевые счета домов свод'!K923</f>
        <v>1146.4800000000032</v>
      </c>
      <c r="L13" s="15"/>
    </row>
    <row r="14" spans="1:12" ht="28.5" customHeight="1">
      <c r="A14" s="13"/>
      <c r="B14" s="13"/>
      <c r="C14" s="13"/>
      <c r="D14" s="17" t="s">
        <v>24</v>
      </c>
      <c r="E14" s="14">
        <f>'[1]Лицевые счета домов свод'!E924</f>
        <v>86.05</v>
      </c>
      <c r="F14" s="14">
        <f>'[1]Лицевые счета домов свод'!F924</f>
        <v>-86.05</v>
      </c>
      <c r="G14" s="14">
        <f>'[1]Лицевые счета домов свод'!G924</f>
        <v>25998.57</v>
      </c>
      <c r="H14" s="14">
        <f>'[1]Лицевые счета домов свод'!H924</f>
        <v>24718.96</v>
      </c>
      <c r="I14" s="14">
        <f>'[1]Лицевые счета домов свод'!I924</f>
        <v>25998.57</v>
      </c>
      <c r="J14" s="14">
        <f>'[1]Лицевые счета домов свод'!J924</f>
        <v>-1365.6599999999999</v>
      </c>
      <c r="K14" s="14">
        <f>'[1]Лицевые счета домов свод'!K924</f>
        <v>1365.6599999999999</v>
      </c>
      <c r="L14" s="15"/>
    </row>
    <row r="15" spans="1:12" ht="34.5" customHeight="1">
      <c r="A15" s="13"/>
      <c r="B15" s="13"/>
      <c r="C15" s="13"/>
      <c r="D15" s="17" t="s">
        <v>25</v>
      </c>
      <c r="E15" s="14">
        <f>'[1]Лицевые счета домов свод'!E925</f>
        <v>-104.76</v>
      </c>
      <c r="F15" s="14">
        <f>'[1]Лицевые счета домов свод'!F925</f>
        <v>-18461.13</v>
      </c>
      <c r="G15" s="14">
        <f>'[1]Лицевые счета домов свод'!G925</f>
        <v>9706.1</v>
      </c>
      <c r="H15" s="14">
        <f>'[1]Лицевые счета домов свод'!H925</f>
        <v>9228.390000000001</v>
      </c>
      <c r="I15" s="14">
        <f>'[1]Лицевые счета домов свод'!I925</f>
        <v>0</v>
      </c>
      <c r="J15" s="14">
        <f>'[1]Лицевые счета домов свод'!J925</f>
        <v>-9232.74</v>
      </c>
      <c r="K15" s="14">
        <f>'[1]Лицевые счета домов свод'!K925</f>
        <v>372.9499999999989</v>
      </c>
      <c r="L15" s="15"/>
    </row>
    <row r="16" spans="1:12" ht="34.5" customHeight="1">
      <c r="A16" s="13"/>
      <c r="B16" s="13"/>
      <c r="C16" s="13"/>
      <c r="D16" s="17" t="s">
        <v>26</v>
      </c>
      <c r="E16" s="14">
        <f>'[1]Лицевые счета домов свод'!E926</f>
        <v>0</v>
      </c>
      <c r="F16" s="14">
        <f>'[1]Лицевые счета домов свод'!F926</f>
        <v>0</v>
      </c>
      <c r="G16" s="14">
        <f>'[1]Лицевые счета домов свод'!G926</f>
        <v>0</v>
      </c>
      <c r="H16" s="14">
        <f>'[1]Лицевые счета домов свод'!H926</f>
        <v>0</v>
      </c>
      <c r="I16" s="14">
        <f>'[1]Лицевые счета домов свод'!I926</f>
        <v>0</v>
      </c>
      <c r="J16" s="14">
        <f>'[1]Лицевые счета домов свод'!J926</f>
        <v>0</v>
      </c>
      <c r="K16" s="14">
        <f>'[1]Лицевые счета домов свод'!K926</f>
        <v>0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свод'!E927</f>
        <v>5.39</v>
      </c>
      <c r="F17" s="14">
        <f>'[1]Лицевые счета домов свод'!F927</f>
        <v>327.77</v>
      </c>
      <c r="G17" s="14">
        <f>'[1]Лицевые счета домов свод'!G927</f>
        <v>1594.5600000000004</v>
      </c>
      <c r="H17" s="14">
        <f>'[1]Лицевые счета домов свод'!H927</f>
        <v>1516.08</v>
      </c>
      <c r="I17" s="14">
        <f>'[1]Лицевые счета домов свод'!I927</f>
        <v>0</v>
      </c>
      <c r="J17" s="14">
        <f>'[1]Лицевые счета домов свод'!J927</f>
        <v>1843.85</v>
      </c>
      <c r="K17" s="14">
        <f>'[1]Лицевые счета домов свод'!K927</f>
        <v>83.87000000000057</v>
      </c>
      <c r="L17" s="15"/>
    </row>
    <row r="18" spans="1:12" ht="31.5" customHeight="1">
      <c r="A18" s="13"/>
      <c r="B18" s="13"/>
      <c r="C18" s="13"/>
      <c r="D18" s="17" t="s">
        <v>28</v>
      </c>
      <c r="E18" s="14">
        <f>'[1]Лицевые счета домов свод'!E928</f>
        <v>0.12</v>
      </c>
      <c r="F18" s="14">
        <f>'[1]Лицевые счета домов свод'!F928</f>
        <v>116.8</v>
      </c>
      <c r="G18" s="14">
        <f>'[1]Лицевые счета домов свод'!G928</f>
        <v>51.95999999999999</v>
      </c>
      <c r="H18" s="14">
        <f>'[1]Лицевые счета домов свод'!H928</f>
        <v>49.39</v>
      </c>
      <c r="I18" s="14">
        <f>'[1]Лицевые счета домов свод'!I928</f>
        <v>0</v>
      </c>
      <c r="J18" s="14">
        <f>'[1]Лицевые счета домов свод'!J928</f>
        <v>166.19</v>
      </c>
      <c r="K18" s="14">
        <f>'[1]Лицевые счета домов свод'!K928</f>
        <v>2.6899999999999835</v>
      </c>
      <c r="L18" s="15"/>
    </row>
    <row r="19" spans="1:12" ht="51.75" customHeight="1">
      <c r="A19" s="13"/>
      <c r="B19" s="13"/>
      <c r="C19" s="13"/>
      <c r="D19" s="17" t="s">
        <v>29</v>
      </c>
      <c r="E19" s="14">
        <f>'[1]Лицевые счета домов свод'!E929</f>
        <v>37.87</v>
      </c>
      <c r="F19" s="14">
        <f>'[1]Лицевые счета домов свод'!F929</f>
        <v>-37.87</v>
      </c>
      <c r="G19" s="14">
        <f>'[1]Лицевые счета домов свод'!G929</f>
        <v>11404.599999999997</v>
      </c>
      <c r="H19" s="14">
        <f>'[1]Лицевые счета домов свод'!H929</f>
        <v>10843.369999999999</v>
      </c>
      <c r="I19" s="14">
        <f>'[1]Лицевые счета домов свод'!I929</f>
        <v>11404.599999999997</v>
      </c>
      <c r="J19" s="14">
        <f>'[1]Лицевые счета домов свод'!J929</f>
        <v>-599.0999999999985</v>
      </c>
      <c r="K19" s="14">
        <f>'[1]Лицевые счета домов свод'!K929</f>
        <v>599.0999999999985</v>
      </c>
      <c r="L19" s="15"/>
    </row>
    <row r="20" spans="1:12" ht="24" customHeight="1">
      <c r="A20" s="13"/>
      <c r="B20" s="13"/>
      <c r="C20" s="13"/>
      <c r="D20" s="17" t="s">
        <v>30</v>
      </c>
      <c r="E20" s="14">
        <f>'[1]Лицевые счета домов свод'!E930</f>
        <v>35.6</v>
      </c>
      <c r="F20" s="14">
        <f>'[1]Лицевые счета домов свод'!F930</f>
        <v>-2434.67</v>
      </c>
      <c r="G20" s="14">
        <f>'[1]Лицевые счета домов свод'!G930</f>
        <v>10745.919999999998</v>
      </c>
      <c r="H20" s="14">
        <f>'[1]Лицевые счета домов свод'!H930</f>
        <v>10217.15</v>
      </c>
      <c r="I20" s="14">
        <f>'[1]Лицевые счета домов свод'!I930</f>
        <v>10253.32832</v>
      </c>
      <c r="J20" s="14">
        <f>'[1]Лицевые счета домов свод'!J930</f>
        <v>-2470.848320000001</v>
      </c>
      <c r="K20" s="14">
        <f>'[1]Лицевые счета домов свод'!K930</f>
        <v>564.369999999999</v>
      </c>
      <c r="L20" s="15"/>
    </row>
    <row r="21" spans="1:12" ht="29.25" customHeight="1">
      <c r="A21" s="13"/>
      <c r="B21" s="13"/>
      <c r="C21" s="13"/>
      <c r="D21" s="17" t="s">
        <v>31</v>
      </c>
      <c r="E21" s="14">
        <f>'[1]Лицевые счета домов свод'!E931</f>
        <v>4.59</v>
      </c>
      <c r="F21" s="14">
        <f>'[1]Лицевые счета домов свод'!F931</f>
        <v>-11330.16</v>
      </c>
      <c r="G21" s="14">
        <f>'[1]Лицевые счета домов свод'!G931</f>
        <v>1421.2400000000002</v>
      </c>
      <c r="H21" s="14">
        <f>'[1]Лицевые счета домов свод'!H931</f>
        <v>1351.27</v>
      </c>
      <c r="I21" s="14">
        <f>'[1]Лицевые счета домов свод'!I931</f>
        <v>0</v>
      </c>
      <c r="J21" s="14">
        <f>'[1]Лицевые счета домов свод'!J931</f>
        <v>-9978.89</v>
      </c>
      <c r="K21" s="14">
        <f>'[1]Лицевые счета домов свод'!K931</f>
        <v>74.56000000000017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234.89999999999998</v>
      </c>
      <c r="F22" s="5">
        <f>SUM(F13:F21)</f>
        <v>-57359.94</v>
      </c>
      <c r="G22" s="5">
        <f>SUM(G13:G21)</f>
        <v>80768.18999999999</v>
      </c>
      <c r="H22" s="5">
        <f>SUM(H13:H21)</f>
        <v>76793.41</v>
      </c>
      <c r="I22" s="18">
        <f>SUM(I13:I21)</f>
        <v>83360.96832</v>
      </c>
      <c r="J22" s="18">
        <f>SUM(J13:J21)</f>
        <v>-63927.49832</v>
      </c>
      <c r="K22" s="5">
        <f>SUM(K13:K21)</f>
        <v>4209.68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свод'!E933</f>
        <v>1208.87</v>
      </c>
      <c r="F23" s="14">
        <f>'[1]Лицевые счета домов свод'!F933</f>
        <v>-1118.88</v>
      </c>
      <c r="G23" s="14">
        <f>'[1]Лицевые счета домов свод'!G933</f>
        <v>43331.549999999996</v>
      </c>
      <c r="H23" s="14">
        <f>'[1]Лицевые счета домов свод'!H933</f>
        <v>42206.64</v>
      </c>
      <c r="I23" s="14">
        <f>'[1]Лицевые счета домов свод'!I933</f>
        <v>43331.549999999996</v>
      </c>
      <c r="J23" s="14">
        <f>'[1]Лицевые счета домов свод'!J933</f>
        <v>-2243.7899999999936</v>
      </c>
      <c r="K23" s="14">
        <f>'[1]Лицевые счета домов свод'!K933</f>
        <v>2333.779999999999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свод'!E934</f>
        <v>0</v>
      </c>
      <c r="F24" s="14">
        <f>'[1]Лицевые счета домов свод'!F934</f>
        <v>0</v>
      </c>
      <c r="G24" s="14">
        <f>'[1]Лицевые счета домов свод'!G934</f>
        <v>0</v>
      </c>
      <c r="H24" s="14">
        <f>'[1]Лицевые счета домов свод'!H934</f>
        <v>0</v>
      </c>
      <c r="I24" s="14">
        <f>'[1]Лицевые счета домов свод'!I934</f>
        <v>0</v>
      </c>
      <c r="J24" s="14">
        <f>'[1]Лицевые счета домов свод'!J934</f>
        <v>0</v>
      </c>
      <c r="K24" s="14">
        <f>'[1]Лицевые счета домов свод'!K934</f>
        <v>0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свод'!E935</f>
        <v>0</v>
      </c>
      <c r="F25" s="14">
        <f>'[1]Лицевые счета домов свод'!F935</f>
        <v>0</v>
      </c>
      <c r="G25" s="14">
        <f>'[1]Лицевые счета домов свод'!G935</f>
        <v>0</v>
      </c>
      <c r="H25" s="14">
        <f>'[1]Лицевые счета домов свод'!H935</f>
        <v>0</v>
      </c>
      <c r="I25" s="14">
        <f>'[1]Лицевые счета домов свод'!I935</f>
        <v>0</v>
      </c>
      <c r="J25" s="14">
        <f>'[1]Лицевые счета домов свод'!J935</f>
        <v>0</v>
      </c>
      <c r="K25" s="14">
        <f>'[1]Лицевые счета домов свод'!K935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свод'!E936</f>
        <v>391.69</v>
      </c>
      <c r="F26" s="14">
        <f>'[1]Лицевые счета домов свод'!F936</f>
        <v>0</v>
      </c>
      <c r="G26" s="14">
        <f>'[1]Лицевые счета домов свод'!G936</f>
        <v>14039.180000000002</v>
      </c>
      <c r="H26" s="14">
        <f>'[1]Лицевые счета домов свод'!H936</f>
        <v>13674.74</v>
      </c>
      <c r="I26" s="14">
        <f>'[1]Лицевые счета домов свод'!I936</f>
        <v>13674.74</v>
      </c>
      <c r="J26" s="14">
        <f>'[1]Лицевые счета домов свод'!J936</f>
        <v>0</v>
      </c>
      <c r="K26" s="14">
        <f>'[1]Лицевые счета домов свод'!K936</f>
        <v>756.1300000000028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свод'!E937</f>
        <v>866.01</v>
      </c>
      <c r="F27" s="14">
        <f>'[1]Лицевые счета домов свод'!F937</f>
        <v>-866.01</v>
      </c>
      <c r="G27" s="14">
        <f>'[1]Лицевые счета домов свод'!G937</f>
        <v>32931.51000000001</v>
      </c>
      <c r="H27" s="14">
        <f>'[1]Лицевые счета домов свод'!H937</f>
        <v>32028.19</v>
      </c>
      <c r="I27" s="14">
        <f>'[1]Лицевые счета домов свод'!I937</f>
        <v>32931.51000000001</v>
      </c>
      <c r="J27" s="14">
        <f>'[1]Лицевые счета домов свод'!J937</f>
        <v>-1769.330000000009</v>
      </c>
      <c r="K27" s="14">
        <f>'[1]Лицевые счета домов свод'!K937</f>
        <v>1769.3300000000127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свод'!E938</f>
        <v>1208.87</v>
      </c>
      <c r="F28" s="14">
        <f>'[1]Лицевые счета домов свод'!F938</f>
        <v>-1208.87</v>
      </c>
      <c r="G28" s="14">
        <f>'[1]Лицевые счета домов свод'!G938</f>
        <v>43331.549999999996</v>
      </c>
      <c r="H28" s="14">
        <f>'[1]Лицевые счета домов свод'!H938</f>
        <v>42206.64</v>
      </c>
      <c r="I28" s="14">
        <f>'[1]Лицевые счета домов свод'!I938</f>
        <v>43331.549999999996</v>
      </c>
      <c r="J28" s="14">
        <f>'[1]Лицевые счета домов свод'!J938</f>
        <v>-2333.779999999999</v>
      </c>
      <c r="K28" s="14">
        <f>'[1]Лицевые счета домов свод'!K938</f>
        <v>2333.779999999999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свод'!E939</f>
        <v>851.01</v>
      </c>
      <c r="F29" s="14">
        <f>'[1]Лицевые счета домов свод'!F939</f>
        <v>-851.01</v>
      </c>
      <c r="G29" s="14">
        <f>'[1]Лицевые счета домов свод'!G939</f>
        <v>32064.98000000001</v>
      </c>
      <c r="H29" s="14">
        <f>'[1]Лицевые счета домов свод'!H939</f>
        <v>31189.009999999995</v>
      </c>
      <c r="I29" s="14">
        <f>'[1]Лицевые счета домов свод'!I939</f>
        <v>32064.98000000001</v>
      </c>
      <c r="J29" s="14">
        <f>'[1]Лицевые счета домов свод'!J939</f>
        <v>-1726.9800000000141</v>
      </c>
      <c r="K29" s="14">
        <f>'[1]Лицевые счета домов свод'!K939</f>
        <v>1726.9800000000178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свод'!E940</f>
        <v>0</v>
      </c>
      <c r="F30" s="14">
        <f>'[1]Лицевые счета домов свод'!F940</f>
        <v>0</v>
      </c>
      <c r="G30" s="14">
        <f>'[1]Лицевые счета домов свод'!G940</f>
        <v>0</v>
      </c>
      <c r="H30" s="14">
        <f>'[1]Лицевые счета домов свод'!H940</f>
        <v>0</v>
      </c>
      <c r="I30" s="14">
        <f>'[1]Лицевые счета домов свод'!I940</f>
        <v>0</v>
      </c>
      <c r="J30" s="14">
        <f>'[1]Лицевые счета домов свод'!J940</f>
        <v>0</v>
      </c>
      <c r="K30" s="14">
        <f>'[1]Лицевые счета домов свод'!K940</f>
        <v>0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7063.91</v>
      </c>
      <c r="F31" s="19">
        <f>SUM(F23:F30)+F12+F22</f>
        <v>-94015.64</v>
      </c>
      <c r="G31" s="19">
        <f>SUM(G23:G30)+G12+G22</f>
        <v>311116.17</v>
      </c>
      <c r="H31" s="19">
        <f>SUM(H23:H30)+H12+H22</f>
        <v>301568.48</v>
      </c>
      <c r="I31" s="20">
        <f>SUM(I23:I30)+I12+I22</f>
        <v>317000.11832</v>
      </c>
      <c r="J31" s="20">
        <f>SUM(J23:J30)+J12+J22</f>
        <v>-109447.27832000001</v>
      </c>
      <c r="K31" s="19">
        <f>SUM(K23:K30)+K12+K22</f>
        <v>16611.600000000013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workbookViewId="0" topLeftCell="A1">
      <selection activeCell="E21" sqref="E21"/>
    </sheetView>
  </sheetViews>
  <sheetFormatPr defaultColWidth="12.57421875" defaultRowHeight="12.75"/>
  <cols>
    <col min="1" max="1" width="10.140625" style="0" customWidth="1"/>
    <col min="2" max="2" width="43.57421875" style="0" customWidth="1"/>
    <col min="3" max="3" width="32.57421875" style="0" customWidth="1"/>
    <col min="4" max="4" width="30.421875" style="0" customWidth="1"/>
    <col min="5" max="5" width="16.00390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46</v>
      </c>
      <c r="C3" s="25" t="s">
        <v>47</v>
      </c>
      <c r="D3" s="25"/>
      <c r="E3" s="25">
        <v>7430.96</v>
      </c>
    </row>
    <row r="4" spans="1:5" ht="12.75">
      <c r="A4" s="25">
        <v>2</v>
      </c>
      <c r="B4" s="27"/>
      <c r="C4" s="27"/>
      <c r="D4" s="27"/>
      <c r="E4" s="27"/>
    </row>
    <row r="5" spans="1:5" ht="12.75">
      <c r="A5" s="25">
        <v>3</v>
      </c>
      <c r="B5" s="25"/>
      <c r="C5" s="25"/>
      <c r="D5" s="25"/>
      <c r="E5" s="25"/>
    </row>
    <row r="6" spans="1:5" ht="12.75">
      <c r="A6" s="28"/>
      <c r="B6" s="28" t="s">
        <v>48</v>
      </c>
      <c r="C6" s="28"/>
      <c r="D6" s="28"/>
      <c r="E6" s="28">
        <f>E4+E3+E5</f>
        <v>7430.96</v>
      </c>
    </row>
    <row r="7" spans="1:5" ht="12.75">
      <c r="A7" s="15"/>
      <c r="B7" s="15"/>
      <c r="C7" s="15"/>
      <c r="D7" s="15"/>
      <c r="E7" s="15"/>
    </row>
    <row r="8" spans="1:5" ht="12.75">
      <c r="A8" s="22" t="s">
        <v>49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7" t="s">
        <v>50</v>
      </c>
      <c r="C10" s="27" t="s">
        <v>47</v>
      </c>
      <c r="D10" s="27" t="s">
        <v>51</v>
      </c>
      <c r="E10" s="27">
        <v>6587.53</v>
      </c>
    </row>
    <row r="11" spans="1:5" ht="12.75">
      <c r="A11" s="25">
        <v>2</v>
      </c>
      <c r="B11" s="27"/>
      <c r="C11" s="27"/>
      <c r="D11" s="27"/>
      <c r="E11" s="27"/>
    </row>
    <row r="12" spans="1:5" ht="12.75">
      <c r="A12" s="25">
        <v>3</v>
      </c>
      <c r="B12" s="27"/>
      <c r="C12" s="27"/>
      <c r="D12" s="27"/>
      <c r="E12" s="27"/>
    </row>
    <row r="13" spans="1:5" ht="12.75">
      <c r="A13" s="28"/>
      <c r="B13" s="28" t="s">
        <v>48</v>
      </c>
      <c r="C13" s="28"/>
      <c r="D13" s="28"/>
      <c r="E13" s="28">
        <f>E11+E10+E12</f>
        <v>6587.53</v>
      </c>
    </row>
    <row r="14" spans="1:5" ht="12.75">
      <c r="A14" s="15"/>
      <c r="B14" s="15"/>
      <c r="C14" s="15"/>
      <c r="D14" s="15"/>
      <c r="E14" s="15"/>
    </row>
    <row r="15" spans="1:5" ht="12.75">
      <c r="A15" s="22" t="s">
        <v>52</v>
      </c>
      <c r="B15" s="22"/>
      <c r="C15" s="22"/>
      <c r="D15" s="22"/>
      <c r="E15" s="22"/>
    </row>
    <row r="16" spans="1:5" ht="12.75">
      <c r="A16" s="23" t="s">
        <v>1</v>
      </c>
      <c r="B16" s="24" t="s">
        <v>43</v>
      </c>
      <c r="C16" s="24" t="s">
        <v>2</v>
      </c>
      <c r="D16" s="24" t="s">
        <v>44</v>
      </c>
      <c r="E16" s="24" t="s">
        <v>45</v>
      </c>
    </row>
    <row r="17" spans="1:5" ht="12.75">
      <c r="A17" s="25">
        <v>1</v>
      </c>
      <c r="B17" s="25" t="s">
        <v>53</v>
      </c>
      <c r="C17" s="27" t="s">
        <v>47</v>
      </c>
      <c r="D17" s="25" t="s">
        <v>54</v>
      </c>
      <c r="E17" s="25">
        <v>50244.3</v>
      </c>
    </row>
    <row r="18" spans="1:5" ht="12.75">
      <c r="A18" s="25">
        <v>2</v>
      </c>
      <c r="B18" s="27" t="s">
        <v>55</v>
      </c>
      <c r="C18" s="27" t="s">
        <v>47</v>
      </c>
      <c r="D18" s="27" t="s">
        <v>56</v>
      </c>
      <c r="E18" s="27">
        <v>4042.03</v>
      </c>
    </row>
    <row r="19" spans="1:5" ht="12.75">
      <c r="A19" s="28"/>
      <c r="B19" s="28" t="s">
        <v>48</v>
      </c>
      <c r="C19" s="28"/>
      <c r="D19" s="28"/>
      <c r="E19" s="28">
        <f>E18+E17</f>
        <v>54286.33</v>
      </c>
    </row>
    <row r="20" spans="1:5" ht="12.75">
      <c r="A20" s="15"/>
      <c r="B20" s="15"/>
      <c r="C20" s="15"/>
      <c r="D20" s="15"/>
      <c r="E20" s="15"/>
    </row>
    <row r="21" spans="1:5" ht="12.75">
      <c r="A21" s="29"/>
      <c r="B21" s="29" t="s">
        <v>57</v>
      </c>
      <c r="C21" s="29"/>
      <c r="D21" s="29"/>
      <c r="E21" s="29">
        <f>E6+E13+E19</f>
        <v>68304.82</v>
      </c>
    </row>
  </sheetData>
  <sheetProtection selectLockedCells="1" selectUnlockedCells="1"/>
  <mergeCells count="3">
    <mergeCell ref="A1:E1"/>
    <mergeCell ref="A8:E8"/>
    <mergeCell ref="A15:E15"/>
  </mergeCells>
  <printOptions/>
  <pageMargins left="0.11805555555555555" right="0.1180555555555555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workbookViewId="0" topLeftCell="A10">
      <selection activeCell="E32" sqref="E32"/>
    </sheetView>
  </sheetViews>
  <sheetFormatPr defaultColWidth="12.57421875" defaultRowHeight="12.75"/>
  <cols>
    <col min="1" max="1" width="10.140625" style="0" customWidth="1"/>
    <col min="2" max="2" width="31.57421875" style="0" customWidth="1"/>
    <col min="3" max="3" width="32.57421875" style="0" customWidth="1"/>
    <col min="4" max="4" width="36.140625" style="0" customWidth="1"/>
    <col min="5" max="5" width="16.00390625" style="0" customWidth="1"/>
    <col min="6" max="16384" width="11.57421875" style="0" customWidth="1"/>
  </cols>
  <sheetData>
    <row r="1" spans="1:5" ht="12.75">
      <c r="A1" s="22" t="s">
        <v>58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30">
        <v>1</v>
      </c>
      <c r="B3" s="27" t="s">
        <v>59</v>
      </c>
      <c r="C3" s="30" t="s">
        <v>47</v>
      </c>
      <c r="D3" s="30"/>
      <c r="E3" s="30">
        <v>1248</v>
      </c>
    </row>
    <row r="4" spans="1:5" ht="12.75">
      <c r="A4" s="30">
        <v>2</v>
      </c>
      <c r="B4" s="27"/>
      <c r="C4" s="30"/>
      <c r="D4" s="30"/>
      <c r="E4" s="30"/>
    </row>
    <row r="5" spans="1:5" ht="12.75">
      <c r="A5" s="30">
        <v>3</v>
      </c>
      <c r="B5" s="27"/>
      <c r="C5" s="30"/>
      <c r="D5" s="30"/>
      <c r="E5" s="30"/>
    </row>
    <row r="6" spans="1:5" ht="12.75">
      <c r="A6" s="28"/>
      <c r="B6" s="28" t="s">
        <v>48</v>
      </c>
      <c r="C6" s="28"/>
      <c r="D6" s="28"/>
      <c r="E6" s="28">
        <f>E3+E4+E5</f>
        <v>1248</v>
      </c>
    </row>
    <row r="7" spans="1:5" ht="12.75">
      <c r="A7" s="15"/>
      <c r="B7" s="15"/>
      <c r="C7" s="15"/>
      <c r="D7" s="15"/>
      <c r="E7" s="15"/>
    </row>
    <row r="8" spans="1:5" ht="12.75">
      <c r="A8" s="22" t="s">
        <v>42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30">
        <v>1</v>
      </c>
      <c r="B10" s="27" t="s">
        <v>60</v>
      </c>
      <c r="C10" s="30" t="s">
        <v>47</v>
      </c>
      <c r="D10" s="30"/>
      <c r="E10" s="30">
        <v>13152.16</v>
      </c>
    </row>
    <row r="11" spans="1:5" ht="12.75">
      <c r="A11" s="30">
        <v>2</v>
      </c>
      <c r="B11" s="27" t="s">
        <v>61</v>
      </c>
      <c r="C11" s="30" t="s">
        <v>47</v>
      </c>
      <c r="D11" s="30"/>
      <c r="E11" s="30">
        <v>1633.09</v>
      </c>
    </row>
    <row r="12" spans="1:5" ht="12.75">
      <c r="A12" s="28"/>
      <c r="B12" s="28" t="s">
        <v>48</v>
      </c>
      <c r="C12" s="28"/>
      <c r="D12" s="28"/>
      <c r="E12" s="28">
        <f>E10+E11</f>
        <v>14785.25</v>
      </c>
    </row>
    <row r="13" spans="1:5" ht="12.75">
      <c r="A13" s="15"/>
      <c r="B13" s="15"/>
      <c r="C13" s="15"/>
      <c r="D13" s="15"/>
      <c r="E13" s="15"/>
    </row>
    <row r="14" spans="1:5" ht="12.75">
      <c r="A14" s="22" t="s">
        <v>62</v>
      </c>
      <c r="B14" s="22"/>
      <c r="C14" s="22"/>
      <c r="D14" s="22"/>
      <c r="E14" s="22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spans="1:5" ht="12.75">
      <c r="A16" s="30">
        <v>1</v>
      </c>
      <c r="B16" s="27" t="s">
        <v>63</v>
      </c>
      <c r="C16" s="30" t="s">
        <v>47</v>
      </c>
      <c r="D16" s="30" t="s">
        <v>64</v>
      </c>
      <c r="E16" s="30">
        <v>11210.79</v>
      </c>
    </row>
    <row r="17" spans="1:5" ht="12.75">
      <c r="A17" s="30">
        <v>2</v>
      </c>
      <c r="B17" s="27"/>
      <c r="C17" s="30"/>
      <c r="D17" s="30"/>
      <c r="E17" s="30"/>
    </row>
    <row r="18" spans="1:5" ht="12.75">
      <c r="A18" s="28"/>
      <c r="B18" s="28" t="s">
        <v>48</v>
      </c>
      <c r="C18" s="28"/>
      <c r="D18" s="28"/>
      <c r="E18" s="28">
        <f>E16+E17</f>
        <v>11210.79</v>
      </c>
    </row>
    <row r="19" spans="1:5" ht="12.75">
      <c r="A19" s="15"/>
      <c r="B19" s="15"/>
      <c r="C19" s="15"/>
      <c r="D19" s="15"/>
      <c r="E19" s="15"/>
    </row>
    <row r="20" spans="1:5" ht="12.75">
      <c r="A20" s="22" t="s">
        <v>65</v>
      </c>
      <c r="B20" s="22"/>
      <c r="C20" s="22"/>
      <c r="D20" s="22"/>
      <c r="E20" s="22"/>
    </row>
    <row r="21" spans="1:5" ht="12.75">
      <c r="A21" s="23" t="s">
        <v>1</v>
      </c>
      <c r="B21" s="24" t="s">
        <v>43</v>
      </c>
      <c r="C21" s="24" t="s">
        <v>2</v>
      </c>
      <c r="D21" s="24" t="s">
        <v>44</v>
      </c>
      <c r="E21" s="24" t="s">
        <v>45</v>
      </c>
    </row>
    <row r="22" spans="1:5" ht="12.75">
      <c r="A22" s="30">
        <v>1</v>
      </c>
      <c r="B22" s="27" t="s">
        <v>66</v>
      </c>
      <c r="C22" s="30" t="s">
        <v>47</v>
      </c>
      <c r="D22" s="27"/>
      <c r="E22" s="27">
        <v>1937.75</v>
      </c>
    </row>
    <row r="23" spans="1:5" ht="12.75">
      <c r="A23" s="30">
        <v>2</v>
      </c>
      <c r="B23" s="27" t="s">
        <v>67</v>
      </c>
      <c r="C23" s="30" t="s">
        <v>47</v>
      </c>
      <c r="D23" s="27"/>
      <c r="E23" s="27">
        <v>4815.28</v>
      </c>
    </row>
    <row r="24" spans="1:5" ht="12.75">
      <c r="A24" s="28"/>
      <c r="B24" s="28" t="s">
        <v>48</v>
      </c>
      <c r="C24" s="28"/>
      <c r="D24" s="28"/>
      <c r="E24" s="28">
        <f>E22+E23</f>
        <v>6753.03</v>
      </c>
    </row>
    <row r="25" spans="1:5" ht="12.75">
      <c r="A25" s="15"/>
      <c r="B25" s="15"/>
      <c r="C25" s="15"/>
      <c r="D25" s="15"/>
      <c r="E25" s="15"/>
    </row>
    <row r="26" spans="1:5" ht="12.75">
      <c r="A26" s="22" t="s">
        <v>68</v>
      </c>
      <c r="B26" s="22"/>
      <c r="C26" s="22"/>
      <c r="D26" s="22"/>
      <c r="E26" s="22"/>
    </row>
    <row r="27" spans="1:5" ht="12.75">
      <c r="A27" s="23" t="s">
        <v>1</v>
      </c>
      <c r="B27" s="24" t="s">
        <v>43</v>
      </c>
      <c r="C27" s="24" t="s">
        <v>2</v>
      </c>
      <c r="D27" s="24" t="s">
        <v>44</v>
      </c>
      <c r="E27" s="24" t="s">
        <v>45</v>
      </c>
    </row>
    <row r="28" spans="1:5" ht="12.75">
      <c r="A28" s="30">
        <v>1</v>
      </c>
      <c r="B28" s="27" t="s">
        <v>69</v>
      </c>
      <c r="C28" s="30" t="s">
        <v>47</v>
      </c>
      <c r="D28" s="27" t="s">
        <v>70</v>
      </c>
      <c r="E28" s="27">
        <v>1707.4</v>
      </c>
    </row>
    <row r="29" spans="1:5" ht="12.75">
      <c r="A29" s="30">
        <v>2</v>
      </c>
      <c r="B29" s="27"/>
      <c r="C29" s="30"/>
      <c r="D29" s="27"/>
      <c r="E29" s="27"/>
    </row>
    <row r="30" spans="1:5" ht="12.75">
      <c r="A30" s="28"/>
      <c r="B30" s="28" t="s">
        <v>48</v>
      </c>
      <c r="C30" s="28"/>
      <c r="D30" s="28"/>
      <c r="E30" s="28">
        <f>E28+E29</f>
        <v>1707.4</v>
      </c>
    </row>
    <row r="31" spans="1:5" ht="12.75">
      <c r="A31" s="15"/>
      <c r="B31" s="15"/>
      <c r="C31" s="15"/>
      <c r="D31" s="15"/>
      <c r="E31" s="15"/>
    </row>
    <row r="32" spans="1:5" ht="12.75">
      <c r="A32" s="29"/>
      <c r="B32" s="29" t="s">
        <v>57</v>
      </c>
      <c r="C32" s="29"/>
      <c r="D32" s="29"/>
      <c r="E32" s="29">
        <f>E6+E12+E18+E24+E30</f>
        <v>35704.47</v>
      </c>
    </row>
  </sheetData>
  <sheetProtection selectLockedCells="1" selectUnlockedCells="1"/>
  <mergeCells count="5">
    <mergeCell ref="A1:E1"/>
    <mergeCell ref="A8:E8"/>
    <mergeCell ref="A14:E14"/>
    <mergeCell ref="A20:E20"/>
    <mergeCell ref="A26:E2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80" zoomScaleNormal="80" workbookViewId="0" topLeftCell="A1">
      <selection activeCell="C24" sqref="C24"/>
    </sheetView>
  </sheetViews>
  <sheetFormatPr defaultColWidth="12.57421875" defaultRowHeight="12.75"/>
  <cols>
    <col min="1" max="1" width="11.57421875" style="0" customWidth="1"/>
    <col min="2" max="2" width="40.28125" style="0" customWidth="1"/>
    <col min="3" max="3" width="24.28125" style="0" customWidth="1"/>
    <col min="4" max="16384" width="11.57421875" style="0" customWidth="1"/>
  </cols>
  <sheetData>
    <row r="1" ht="12.75">
      <c r="A1" s="31"/>
    </row>
    <row r="3" spans="1:6" ht="12.75">
      <c r="A3" s="32" t="s">
        <v>1</v>
      </c>
      <c r="B3" s="32" t="s">
        <v>71</v>
      </c>
      <c r="C3" s="33" t="s">
        <v>72</v>
      </c>
      <c r="D3" s="34"/>
      <c r="E3" s="34"/>
      <c r="F3" s="34"/>
    </row>
    <row r="4" spans="1:6" ht="12.75">
      <c r="A4" s="35"/>
      <c r="B4" s="35"/>
      <c r="C4" s="35"/>
      <c r="D4" s="36"/>
      <c r="E4" s="36"/>
      <c r="F4" s="36"/>
    </row>
    <row r="5" spans="1:6" ht="12.75">
      <c r="A5" s="25">
        <v>1</v>
      </c>
      <c r="B5" s="37"/>
      <c r="C5" s="25"/>
      <c r="D5" s="36"/>
      <c r="E5" s="36"/>
      <c r="F5" s="36"/>
    </row>
    <row r="6" spans="1:3" ht="12.75">
      <c r="A6" s="25">
        <v>2</v>
      </c>
      <c r="B6" s="37"/>
      <c r="C6" s="25"/>
    </row>
    <row r="7" spans="1:3" ht="12.75">
      <c r="A7" s="25">
        <v>3</v>
      </c>
      <c r="B7" s="25"/>
      <c r="C7" s="25"/>
    </row>
    <row r="8" spans="1:3" ht="12.75">
      <c r="A8" s="25">
        <v>4</v>
      </c>
      <c r="B8" s="25"/>
      <c r="C8" s="25"/>
    </row>
    <row r="9" spans="1:3" ht="12.75">
      <c r="A9" s="25">
        <v>5</v>
      </c>
      <c r="B9" s="37"/>
      <c r="C9" s="25"/>
    </row>
    <row r="10" spans="1:3" ht="12.75">
      <c r="A10" s="25"/>
      <c r="B10" s="25"/>
      <c r="C10" s="25"/>
    </row>
    <row r="11" spans="1:3" ht="12.75">
      <c r="A11" s="38"/>
      <c r="B11" s="38" t="s">
        <v>57</v>
      </c>
      <c r="C11" s="38">
        <f>C5+C6+C7+C8+C9</f>
        <v>0</v>
      </c>
    </row>
    <row r="12" spans="1:3" ht="12.75">
      <c r="A12" s="39"/>
      <c r="B12" s="39"/>
      <c r="C12" s="39"/>
    </row>
    <row r="13" spans="1:3" ht="12.75">
      <c r="A13" s="39"/>
      <c r="B13" s="39"/>
      <c r="C13" s="39"/>
    </row>
    <row r="14" spans="1:3" ht="12.75">
      <c r="A14" s="39"/>
      <c r="B14" s="39"/>
      <c r="C14" s="39"/>
    </row>
    <row r="15" spans="1:3" ht="12.75">
      <c r="A15" s="39"/>
      <c r="B15" s="39"/>
      <c r="C15" s="39"/>
    </row>
    <row r="16" spans="1:3" ht="12.75">
      <c r="A16" s="39"/>
      <c r="B16" s="39"/>
      <c r="C16" s="39"/>
    </row>
    <row r="17" spans="1:3" ht="12.75">
      <c r="A17" s="39"/>
      <c r="B17" s="39"/>
      <c r="C17" s="39"/>
    </row>
    <row r="18" spans="1:3" ht="12.75">
      <c r="A18" s="39"/>
      <c r="B18" s="39"/>
      <c r="C18" s="40"/>
    </row>
    <row r="19" spans="1:3" ht="12.75">
      <c r="A19" s="39"/>
      <c r="B19" s="39"/>
      <c r="C19" s="39"/>
    </row>
    <row r="20" spans="1:3" ht="12.75">
      <c r="A20" s="39"/>
      <c r="B20" s="39"/>
      <c r="C20" s="39"/>
    </row>
    <row r="21" spans="1:3" ht="12.75">
      <c r="A21" s="39"/>
      <c r="B21" s="39"/>
      <c r="C21" s="39"/>
    </row>
    <row r="22" spans="1:3" ht="12.75">
      <c r="A22" s="39"/>
      <c r="B22" s="39"/>
      <c r="C22" s="39"/>
    </row>
    <row r="23" spans="1:3" ht="12.75">
      <c r="A23" s="39"/>
      <c r="B23" s="39"/>
      <c r="C23" s="39"/>
    </row>
    <row r="24" spans="1:3" ht="12.75">
      <c r="A24" s="39"/>
      <c r="B24" s="39"/>
      <c r="C24" s="39"/>
    </row>
    <row r="25" spans="1:3" ht="12.75">
      <c r="A25" s="39"/>
      <c r="B25" s="39"/>
      <c r="C25" s="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2015-12-10T07:03:33Z</cp:lastPrinted>
  <dcterms:modified xsi:type="dcterms:W3CDTF">2016-03-09T10:41:03Z</dcterms:modified>
  <cp:category/>
  <cp:version/>
  <cp:contentType/>
  <cp:contentStatus/>
  <cp:revision>117</cp:revision>
</cp:coreProperties>
</file>